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<sst xmlns="http://schemas.openxmlformats.org/spreadsheetml/2006/main" count="117" uniqueCount="32">
  <si>
    <t>Livello</t>
  </si>
  <si>
    <t>Par.</t>
  </si>
  <si>
    <t>Retribuzione tabellare</t>
  </si>
  <si>
    <t xml:space="preserve">Indennità </t>
  </si>
  <si>
    <t xml:space="preserve">di contingenza </t>
  </si>
  <si>
    <t xml:space="preserve">Retribuzione base </t>
  </si>
  <si>
    <t>E.D.R.</t>
  </si>
  <si>
    <t>Q</t>
  </si>
  <si>
    <t>7°</t>
  </si>
  <si>
    <t>6°</t>
  </si>
  <si>
    <t>5°</t>
  </si>
  <si>
    <t>4°</t>
  </si>
  <si>
    <t>3°</t>
  </si>
  <si>
    <t>2°</t>
  </si>
  <si>
    <t>1°</t>
  </si>
  <si>
    <t>Liv.</t>
  </si>
  <si>
    <t>dal 1/1/2008</t>
  </si>
  <si>
    <t>dal 1/01/2009</t>
  </si>
  <si>
    <t>dal 1/06/2009</t>
  </si>
  <si>
    <t>Totale aumenti min. tab.</t>
  </si>
  <si>
    <t>Incrementi dal 1/1/2009</t>
  </si>
  <si>
    <t>dal 1/1/2009</t>
  </si>
  <si>
    <t>dal 1/6/2009</t>
  </si>
  <si>
    <t>Incrementi dal 1/6/2009</t>
  </si>
  <si>
    <t>Incr. Min. tab.</t>
  </si>
  <si>
    <t>totale aumenti</t>
  </si>
  <si>
    <t>Totale aumenti</t>
  </si>
  <si>
    <t>al 1/5/2005</t>
  </si>
  <si>
    <t>Incrementi dal 1/01/2008</t>
  </si>
  <si>
    <t>EDAR</t>
  </si>
  <si>
    <t>Totale aumenti EDAR</t>
  </si>
  <si>
    <t xml:space="preserve">EDAR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</si>
</sst>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[$€-2]\ #.##000_);[Red]\([$€-2]\ #.##000\)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2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2" fontId="0" fillId="0" borderId="5" xfId="0" applyNumberFormat="1" applyBorder="1" applyAlignment="1">
      <alignment/>
    </xf>
    <xf numFmtId="2" fontId="2" fillId="0" borderId="2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2" fillId="0" borderId="6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8" fontId="2" fillId="0" borderId="6" xfId="0" applyNumberFormat="1" applyFont="1" applyBorder="1" applyAlignment="1">
      <alignment vertical="top" wrapText="1"/>
    </xf>
    <xf numFmtId="8" fontId="2" fillId="0" borderId="6" xfId="0" applyNumberFormat="1" applyFont="1" applyBorder="1" applyAlignment="1">
      <alignment horizontal="justify" vertical="top" wrapText="1"/>
    </xf>
    <xf numFmtId="2" fontId="6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justify" vertical="top" wrapText="1"/>
    </xf>
    <xf numFmtId="2" fontId="2" fillId="0" borderId="16" xfId="0" applyNumberFormat="1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J9" sqref="J9"/>
    </sheetView>
  </sheetViews>
  <sheetFormatPr defaultColWidth="9.140625" defaultRowHeight="12.75"/>
  <cols>
    <col min="1" max="1" width="9.140625" style="2" customWidth="1"/>
    <col min="2" max="2" width="7.28125" style="2" bestFit="1" customWidth="1"/>
    <col min="3" max="7" width="15.7109375" style="2" customWidth="1"/>
    <col min="8" max="8" width="12.57421875" style="2" customWidth="1"/>
    <col min="9" max="16384" width="9.140625" style="2" customWidth="1"/>
  </cols>
  <sheetData>
    <row r="1" spans="1:8" ht="30.75" thickTop="1">
      <c r="A1" s="33" t="s">
        <v>0</v>
      </c>
      <c r="B1" s="35" t="s">
        <v>1</v>
      </c>
      <c r="C1" s="35" t="s">
        <v>28</v>
      </c>
      <c r="D1" s="1" t="s">
        <v>2</v>
      </c>
      <c r="E1" s="1" t="s">
        <v>3</v>
      </c>
      <c r="F1" s="1" t="s">
        <v>5</v>
      </c>
      <c r="G1" s="31" t="s">
        <v>6</v>
      </c>
      <c r="H1" s="29" t="s">
        <v>31</v>
      </c>
    </row>
    <row r="2" spans="1:8" s="7" customFormat="1" ht="30.75" thickBot="1">
      <c r="A2" s="34"/>
      <c r="B2" s="36"/>
      <c r="C2" s="36"/>
      <c r="D2" s="4" t="s">
        <v>16</v>
      </c>
      <c r="E2" s="8" t="s">
        <v>4</v>
      </c>
      <c r="F2" s="8" t="s">
        <v>16</v>
      </c>
      <c r="G2" s="32"/>
      <c r="H2" s="30"/>
    </row>
    <row r="3" spans="1:8" s="7" customFormat="1" ht="15.75" thickBot="1">
      <c r="A3" s="6" t="s">
        <v>7</v>
      </c>
      <c r="B3" s="6">
        <v>220</v>
      </c>
      <c r="C3" s="5">
        <f aca="true" t="shared" si="0" ref="C3:C8">$C$9/$B$9*B3</f>
        <v>70.64220183486239</v>
      </c>
      <c r="D3" s="5">
        <f aca="true" t="shared" si="1" ref="D3:D10">D90+C3</f>
        <v>1068.1222018348624</v>
      </c>
      <c r="E3" s="6">
        <v>532.06</v>
      </c>
      <c r="F3" s="6">
        <f aca="true" t="shared" si="2" ref="F3:F10">D3+E3</f>
        <v>1600.1822018348623</v>
      </c>
      <c r="G3" s="6">
        <v>10.35</v>
      </c>
      <c r="H3" s="6">
        <f aca="true" t="shared" si="3" ref="H3:H8">$H$9/$B$9*B3</f>
        <v>20.18348623853211</v>
      </c>
    </row>
    <row r="4" spans="1:8" ht="15">
      <c r="A4" s="5" t="s">
        <v>8</v>
      </c>
      <c r="B4" s="5">
        <v>201</v>
      </c>
      <c r="C4" s="5">
        <f t="shared" si="0"/>
        <v>64.54128440366974</v>
      </c>
      <c r="D4" s="5">
        <f t="shared" si="1"/>
        <v>975.8812844036697</v>
      </c>
      <c r="E4" s="5">
        <v>532.06</v>
      </c>
      <c r="F4" s="5">
        <f t="shared" si="2"/>
        <v>1507.9412844036697</v>
      </c>
      <c r="G4" s="6">
        <v>10.35</v>
      </c>
      <c r="H4" s="6">
        <f t="shared" si="3"/>
        <v>18.440366972477065</v>
      </c>
    </row>
    <row r="5" spans="1:8" ht="15">
      <c r="A5" s="5" t="s">
        <v>9</v>
      </c>
      <c r="B5" s="5">
        <v>174</v>
      </c>
      <c r="C5" s="5">
        <f t="shared" si="0"/>
        <v>55.87155963302752</v>
      </c>
      <c r="D5" s="5">
        <f t="shared" si="1"/>
        <v>844.7815596330275</v>
      </c>
      <c r="E5" s="5">
        <v>524.77</v>
      </c>
      <c r="F5" s="5">
        <f t="shared" si="2"/>
        <v>1369.5515596330274</v>
      </c>
      <c r="G5" s="6">
        <v>10.35</v>
      </c>
      <c r="H5" s="6">
        <f t="shared" si="3"/>
        <v>15.963302752293579</v>
      </c>
    </row>
    <row r="6" spans="1:8" ht="15">
      <c r="A6" s="5" t="s">
        <v>10</v>
      </c>
      <c r="B6" s="5">
        <v>140</v>
      </c>
      <c r="C6" s="5">
        <f t="shared" si="0"/>
        <v>44.95412844036697</v>
      </c>
      <c r="D6" s="5">
        <f t="shared" si="1"/>
        <v>679.7241284403669</v>
      </c>
      <c r="E6" s="5">
        <v>518.53</v>
      </c>
      <c r="F6" s="5">
        <f t="shared" si="2"/>
        <v>1198.254128440367</v>
      </c>
      <c r="G6" s="6">
        <v>10.35</v>
      </c>
      <c r="H6" s="6">
        <f t="shared" si="3"/>
        <v>12.844036697247708</v>
      </c>
    </row>
    <row r="7" spans="1:8" ht="15">
      <c r="A7" s="20" t="s">
        <v>11</v>
      </c>
      <c r="B7" s="5">
        <v>128</v>
      </c>
      <c r="C7" s="5">
        <f t="shared" si="0"/>
        <v>41.10091743119266</v>
      </c>
      <c r="D7" s="5">
        <f t="shared" si="1"/>
        <v>621.4509174311927</v>
      </c>
      <c r="E7" s="5">
        <v>517.5</v>
      </c>
      <c r="F7" s="5">
        <f>D7+E7</f>
        <v>1138.9509174311927</v>
      </c>
      <c r="G7" s="6">
        <v>10.35</v>
      </c>
      <c r="H7" s="6">
        <f t="shared" si="3"/>
        <v>11.743119266055047</v>
      </c>
    </row>
    <row r="8" spans="1:8" ht="15">
      <c r="A8" s="5" t="s">
        <v>12</v>
      </c>
      <c r="B8" s="5">
        <v>118</v>
      </c>
      <c r="C8" s="5">
        <f t="shared" si="0"/>
        <v>37.88990825688074</v>
      </c>
      <c r="D8" s="5">
        <f t="shared" si="1"/>
        <v>572.8999082568807</v>
      </c>
      <c r="E8" s="5">
        <v>515.42</v>
      </c>
      <c r="F8" s="5">
        <f t="shared" si="2"/>
        <v>1088.3199082568808</v>
      </c>
      <c r="G8" s="6">
        <v>10.35</v>
      </c>
      <c r="H8" s="6">
        <f t="shared" si="3"/>
        <v>10.825688073394495</v>
      </c>
    </row>
    <row r="9" spans="1:8" ht="15">
      <c r="A9" s="21" t="s">
        <v>13</v>
      </c>
      <c r="B9" s="5">
        <v>109</v>
      </c>
      <c r="C9" s="5">
        <v>35</v>
      </c>
      <c r="D9" s="5">
        <f t="shared" si="1"/>
        <v>529.21</v>
      </c>
      <c r="E9" s="5">
        <v>513.96</v>
      </c>
      <c r="F9" s="5">
        <f t="shared" si="2"/>
        <v>1043.17</v>
      </c>
      <c r="G9" s="6">
        <v>10.35</v>
      </c>
      <c r="H9" s="6">
        <v>10</v>
      </c>
    </row>
    <row r="10" spans="1:8" ht="15">
      <c r="A10" s="5" t="s">
        <v>14</v>
      </c>
      <c r="B10" s="5">
        <v>100</v>
      </c>
      <c r="C10" s="5">
        <f>$C$9/$B$9*B10</f>
        <v>32.11009174311927</v>
      </c>
      <c r="D10" s="5">
        <f t="shared" si="1"/>
        <v>485.5200917431193</v>
      </c>
      <c r="E10" s="5">
        <v>512.71</v>
      </c>
      <c r="F10" s="5">
        <f t="shared" si="2"/>
        <v>998.2300917431194</v>
      </c>
      <c r="G10" s="6">
        <v>10.35</v>
      </c>
      <c r="H10" s="6">
        <f>$H$9/$B$9*B10</f>
        <v>9.174311926605505</v>
      </c>
    </row>
    <row r="11" ht="12.75">
      <c r="A11" s="3"/>
    </row>
    <row r="15" ht="13.5" thickBot="1"/>
    <row r="16" spans="1:8" ht="30.75" thickTop="1">
      <c r="A16" s="33" t="s">
        <v>0</v>
      </c>
      <c r="B16" s="35" t="s">
        <v>1</v>
      </c>
      <c r="C16" s="35" t="s">
        <v>20</v>
      </c>
      <c r="D16" s="1" t="s">
        <v>2</v>
      </c>
      <c r="E16" s="1" t="s">
        <v>3</v>
      </c>
      <c r="F16" s="1" t="s">
        <v>5</v>
      </c>
      <c r="G16" s="31" t="s">
        <v>6</v>
      </c>
      <c r="H16" s="29" t="s">
        <v>29</v>
      </c>
    </row>
    <row r="17" spans="1:8" ht="30.75" thickBot="1">
      <c r="A17" s="34"/>
      <c r="B17" s="36"/>
      <c r="C17" s="36"/>
      <c r="D17" s="4" t="s">
        <v>21</v>
      </c>
      <c r="E17" s="8" t="s">
        <v>4</v>
      </c>
      <c r="F17" s="4" t="s">
        <v>21</v>
      </c>
      <c r="G17" s="32"/>
      <c r="H17" s="30"/>
    </row>
    <row r="18" spans="1:8" ht="15">
      <c r="A18" s="6" t="s">
        <v>7</v>
      </c>
      <c r="B18" s="6">
        <v>220</v>
      </c>
      <c r="C18" s="5">
        <f aca="true" t="shared" si="4" ref="C18:C23">$C$24/$B$24*B18</f>
        <v>60.550458715596335</v>
      </c>
      <c r="D18" s="6">
        <f aca="true" t="shared" si="5" ref="D18:D25">ROUND(D3,2)+C18</f>
        <v>1128.6704587155962</v>
      </c>
      <c r="E18" s="6">
        <v>532.06</v>
      </c>
      <c r="F18" s="6">
        <f aca="true" t="shared" si="6" ref="F18:F25">D18+E18</f>
        <v>1660.7304587155961</v>
      </c>
      <c r="G18" s="6">
        <v>10.35</v>
      </c>
      <c r="H18" s="6">
        <f aca="true" t="shared" si="7" ref="H18:H23">$H$24/$B$24*B18</f>
        <v>30.275229357798167</v>
      </c>
    </row>
    <row r="19" spans="1:8" ht="15">
      <c r="A19" s="5" t="s">
        <v>8</v>
      </c>
      <c r="B19" s="5">
        <v>201</v>
      </c>
      <c r="C19" s="5">
        <f t="shared" si="4"/>
        <v>55.321100917431195</v>
      </c>
      <c r="D19" s="6">
        <f t="shared" si="5"/>
        <v>1031.2011009174312</v>
      </c>
      <c r="E19" s="5">
        <v>532.06</v>
      </c>
      <c r="F19" s="5">
        <f t="shared" si="6"/>
        <v>1563.2611009174311</v>
      </c>
      <c r="G19" s="6">
        <v>10.35</v>
      </c>
      <c r="H19" s="6">
        <f t="shared" si="7"/>
        <v>27.660550458715598</v>
      </c>
    </row>
    <row r="20" spans="1:8" ht="15">
      <c r="A20" s="5" t="s">
        <v>9</v>
      </c>
      <c r="B20" s="5">
        <v>174</v>
      </c>
      <c r="C20" s="5">
        <f t="shared" si="4"/>
        <v>47.88990825688074</v>
      </c>
      <c r="D20" s="6">
        <f t="shared" si="5"/>
        <v>892.6699082568807</v>
      </c>
      <c r="E20" s="5">
        <v>524.77</v>
      </c>
      <c r="F20" s="5">
        <f t="shared" si="6"/>
        <v>1417.4399082568807</v>
      </c>
      <c r="G20" s="6">
        <v>10.35</v>
      </c>
      <c r="H20" s="6">
        <f t="shared" si="7"/>
        <v>23.94495412844037</v>
      </c>
    </row>
    <row r="21" spans="1:8" ht="15">
      <c r="A21" s="5" t="s">
        <v>10</v>
      </c>
      <c r="B21" s="5">
        <v>140</v>
      </c>
      <c r="C21" s="5">
        <f t="shared" si="4"/>
        <v>38.53211009174312</v>
      </c>
      <c r="D21" s="6">
        <f t="shared" si="5"/>
        <v>718.2521100917431</v>
      </c>
      <c r="E21" s="5">
        <v>518.53</v>
      </c>
      <c r="F21" s="5">
        <f t="shared" si="6"/>
        <v>1236.782110091743</v>
      </c>
      <c r="G21" s="6">
        <v>10.35</v>
      </c>
      <c r="H21" s="6">
        <f t="shared" si="7"/>
        <v>19.26605504587156</v>
      </c>
    </row>
    <row r="22" spans="1:8" ht="15">
      <c r="A22" s="20" t="s">
        <v>11</v>
      </c>
      <c r="B22" s="5">
        <v>128</v>
      </c>
      <c r="C22" s="5">
        <f t="shared" si="4"/>
        <v>35.22935779816514</v>
      </c>
      <c r="D22" s="6">
        <f t="shared" si="5"/>
        <v>656.6793577981651</v>
      </c>
      <c r="E22" s="5">
        <v>517.5</v>
      </c>
      <c r="F22" s="5">
        <f>D22+E22</f>
        <v>1174.1793577981653</v>
      </c>
      <c r="G22" s="6">
        <v>10.35</v>
      </c>
      <c r="H22" s="6">
        <f t="shared" si="7"/>
        <v>17.61467889908257</v>
      </c>
    </row>
    <row r="23" spans="1:8" ht="15">
      <c r="A23" s="5" t="s">
        <v>12</v>
      </c>
      <c r="B23" s="5">
        <v>118</v>
      </c>
      <c r="C23" s="5">
        <f t="shared" si="4"/>
        <v>32.477064220183486</v>
      </c>
      <c r="D23" s="6">
        <f t="shared" si="5"/>
        <v>605.3770642201835</v>
      </c>
      <c r="E23" s="5">
        <v>515.42</v>
      </c>
      <c r="F23" s="5">
        <f t="shared" si="6"/>
        <v>1120.7970642201835</v>
      </c>
      <c r="G23" s="6">
        <v>10.35</v>
      </c>
      <c r="H23" s="6">
        <f t="shared" si="7"/>
        <v>16.238532110091743</v>
      </c>
    </row>
    <row r="24" spans="1:8" ht="15">
      <c r="A24" s="21" t="s">
        <v>13</v>
      </c>
      <c r="B24" s="5">
        <v>109</v>
      </c>
      <c r="C24" s="5">
        <v>30</v>
      </c>
      <c r="D24" s="6">
        <f t="shared" si="5"/>
        <v>559.21</v>
      </c>
      <c r="E24" s="5">
        <v>513.96</v>
      </c>
      <c r="F24" s="5">
        <f t="shared" si="6"/>
        <v>1073.17</v>
      </c>
      <c r="G24" s="6">
        <v>10.35</v>
      </c>
      <c r="H24" s="6">
        <v>15</v>
      </c>
    </row>
    <row r="25" spans="1:8" ht="15">
      <c r="A25" s="5" t="s">
        <v>14</v>
      </c>
      <c r="B25" s="5">
        <v>100</v>
      </c>
      <c r="C25" s="5">
        <f>$C$24/$B$24*B25</f>
        <v>27.522935779816514</v>
      </c>
      <c r="D25" s="6">
        <f t="shared" si="5"/>
        <v>513.0429357798165</v>
      </c>
      <c r="E25" s="5">
        <v>512.71</v>
      </c>
      <c r="F25" s="5">
        <f t="shared" si="6"/>
        <v>1025.7529357798167</v>
      </c>
      <c r="G25" s="6">
        <v>10.35</v>
      </c>
      <c r="H25" s="6">
        <f>$H$24/$B$24*B25</f>
        <v>13.761467889908257</v>
      </c>
    </row>
    <row r="26" ht="12.75">
      <c r="A26" s="3"/>
    </row>
    <row r="30" ht="13.5" thickBot="1"/>
    <row r="31" spans="1:8" ht="30.75" thickTop="1">
      <c r="A31" s="33" t="s">
        <v>0</v>
      </c>
      <c r="B31" s="35" t="s">
        <v>1</v>
      </c>
      <c r="C31" s="35" t="s">
        <v>23</v>
      </c>
      <c r="D31" s="1" t="s">
        <v>2</v>
      </c>
      <c r="E31" s="1" t="s">
        <v>3</v>
      </c>
      <c r="F31" s="1" t="s">
        <v>5</v>
      </c>
      <c r="G31" s="31" t="s">
        <v>6</v>
      </c>
      <c r="H31" s="29" t="s">
        <v>29</v>
      </c>
    </row>
    <row r="32" spans="1:8" ht="30.75" thickBot="1">
      <c r="A32" s="34"/>
      <c r="B32" s="36"/>
      <c r="C32" s="36"/>
      <c r="D32" s="4" t="s">
        <v>22</v>
      </c>
      <c r="E32" s="8" t="s">
        <v>4</v>
      </c>
      <c r="F32" s="4" t="s">
        <v>22</v>
      </c>
      <c r="G32" s="32"/>
      <c r="H32" s="30"/>
    </row>
    <row r="33" spans="1:8" ht="15">
      <c r="A33" s="6" t="s">
        <v>7</v>
      </c>
      <c r="B33" s="6">
        <v>220</v>
      </c>
      <c r="C33" s="5">
        <f aca="true" t="shared" si="8" ref="C33:C38">$C$39/$B$39*B33</f>
        <v>60.550458715596335</v>
      </c>
      <c r="D33" s="6">
        <f aca="true" t="shared" si="9" ref="D33:D40">ROUND(D18,2)+C33</f>
        <v>1189.2204587155964</v>
      </c>
      <c r="E33" s="6">
        <v>532.06</v>
      </c>
      <c r="F33" s="6">
        <f aca="true" t="shared" si="10" ref="F33:F40">D33+E33</f>
        <v>1721.2804587155963</v>
      </c>
      <c r="G33" s="6">
        <v>10.35</v>
      </c>
      <c r="H33" s="6">
        <f aca="true" t="shared" si="11" ref="H33:H38">$H$39/$B$39*B33</f>
        <v>40.36697247706422</v>
      </c>
    </row>
    <row r="34" spans="1:8" ht="15">
      <c r="A34" s="5" t="s">
        <v>8</v>
      </c>
      <c r="B34" s="5">
        <v>201</v>
      </c>
      <c r="C34" s="5">
        <f t="shared" si="8"/>
        <v>55.321100917431195</v>
      </c>
      <c r="D34" s="6">
        <f t="shared" si="9"/>
        <v>1086.5211009174313</v>
      </c>
      <c r="E34" s="5">
        <v>532.06</v>
      </c>
      <c r="F34" s="5">
        <f t="shared" si="10"/>
        <v>1618.5811009174313</v>
      </c>
      <c r="G34" s="6">
        <v>10.35</v>
      </c>
      <c r="H34" s="6">
        <f t="shared" si="11"/>
        <v>36.88073394495413</v>
      </c>
    </row>
    <row r="35" spans="1:8" ht="15">
      <c r="A35" s="5" t="s">
        <v>9</v>
      </c>
      <c r="B35" s="5">
        <v>174</v>
      </c>
      <c r="C35" s="5">
        <f t="shared" si="8"/>
        <v>47.88990825688074</v>
      </c>
      <c r="D35" s="6">
        <f t="shared" si="9"/>
        <v>940.5599082568807</v>
      </c>
      <c r="E35" s="5">
        <v>524.77</v>
      </c>
      <c r="F35" s="5">
        <f t="shared" si="10"/>
        <v>1465.3299082568806</v>
      </c>
      <c r="G35" s="6">
        <v>10.35</v>
      </c>
      <c r="H35" s="6">
        <f t="shared" si="11"/>
        <v>31.926605504587158</v>
      </c>
    </row>
    <row r="36" spans="1:8" ht="15">
      <c r="A36" s="5" t="s">
        <v>10</v>
      </c>
      <c r="B36" s="5">
        <v>140</v>
      </c>
      <c r="C36" s="5">
        <f t="shared" si="8"/>
        <v>38.53211009174312</v>
      </c>
      <c r="D36" s="6">
        <f t="shared" si="9"/>
        <v>756.7821100917431</v>
      </c>
      <c r="E36" s="5">
        <v>518.53</v>
      </c>
      <c r="F36" s="5">
        <f t="shared" si="10"/>
        <v>1275.312110091743</v>
      </c>
      <c r="G36" s="6">
        <v>10.35</v>
      </c>
      <c r="H36" s="6">
        <f t="shared" si="11"/>
        <v>25.688073394495415</v>
      </c>
    </row>
    <row r="37" spans="1:8" ht="15">
      <c r="A37" s="20" t="s">
        <v>11</v>
      </c>
      <c r="B37" s="5">
        <v>128</v>
      </c>
      <c r="C37" s="5">
        <f t="shared" si="8"/>
        <v>35.22935779816514</v>
      </c>
      <c r="D37" s="6">
        <f t="shared" si="9"/>
        <v>691.909357798165</v>
      </c>
      <c r="E37" s="5">
        <v>517.5</v>
      </c>
      <c r="F37" s="5">
        <f>D37+E37</f>
        <v>1209.409357798165</v>
      </c>
      <c r="G37" s="6">
        <v>10.35</v>
      </c>
      <c r="H37" s="6">
        <f t="shared" si="11"/>
        <v>23.486238532110093</v>
      </c>
    </row>
    <row r="38" spans="1:8" ht="15">
      <c r="A38" s="5" t="s">
        <v>12</v>
      </c>
      <c r="B38" s="5">
        <v>118</v>
      </c>
      <c r="C38" s="5">
        <f t="shared" si="8"/>
        <v>32.477064220183486</v>
      </c>
      <c r="D38" s="6">
        <f t="shared" si="9"/>
        <v>637.8570642201835</v>
      </c>
      <c r="E38" s="5">
        <v>515.42</v>
      </c>
      <c r="F38" s="5">
        <f t="shared" si="10"/>
        <v>1153.2770642201835</v>
      </c>
      <c r="G38" s="6">
        <v>10.35</v>
      </c>
      <c r="H38" s="6">
        <f t="shared" si="11"/>
        <v>21.65137614678899</v>
      </c>
    </row>
    <row r="39" spans="1:8" ht="15">
      <c r="A39" s="21" t="s">
        <v>13</v>
      </c>
      <c r="B39" s="5">
        <v>109</v>
      </c>
      <c r="C39" s="5">
        <v>30</v>
      </c>
      <c r="D39" s="6">
        <f t="shared" si="9"/>
        <v>589.21</v>
      </c>
      <c r="E39" s="5">
        <v>513.96</v>
      </c>
      <c r="F39" s="5">
        <f t="shared" si="10"/>
        <v>1103.17</v>
      </c>
      <c r="G39" s="6">
        <v>10.35</v>
      </c>
      <c r="H39" s="6">
        <v>20</v>
      </c>
    </row>
    <row r="40" spans="1:8" ht="15">
      <c r="A40" s="5" t="s">
        <v>14</v>
      </c>
      <c r="B40" s="5">
        <v>100</v>
      </c>
      <c r="C40" s="5">
        <f>$C$39/$B$39*B40</f>
        <v>27.522935779816514</v>
      </c>
      <c r="D40" s="6">
        <f t="shared" si="9"/>
        <v>540.5629357798165</v>
      </c>
      <c r="E40" s="5">
        <v>512.71</v>
      </c>
      <c r="F40" s="5">
        <f t="shared" si="10"/>
        <v>1053.2729357798166</v>
      </c>
      <c r="G40" s="6">
        <v>10.35</v>
      </c>
      <c r="H40" s="6">
        <f>$H$39/$B$39*B40</f>
        <v>18.34862385321101</v>
      </c>
    </row>
    <row r="41" ht="12.75">
      <c r="A41" s="3"/>
    </row>
    <row r="42" ht="12.75">
      <c r="A42" s="3"/>
    </row>
    <row r="43" spans="1:6" ht="12.75">
      <c r="A43" s="3"/>
      <c r="F43"/>
    </row>
    <row r="44" ht="12.75">
      <c r="A44" s="3"/>
    </row>
    <row r="45" ht="12.75">
      <c r="A45" s="3"/>
    </row>
    <row r="47" ht="13.5" thickBot="1"/>
    <row r="48" spans="1:6" ht="15.75" thickTop="1">
      <c r="A48" s="27" t="s">
        <v>15</v>
      </c>
      <c r="B48" s="25" t="s">
        <v>1</v>
      </c>
      <c r="C48" s="9" t="s">
        <v>24</v>
      </c>
      <c r="D48" s="11" t="s">
        <v>29</v>
      </c>
      <c r="E48" s="9" t="s">
        <v>25</v>
      </c>
      <c r="F48"/>
    </row>
    <row r="49" spans="1:6" ht="15.75" thickBot="1">
      <c r="A49" s="28"/>
      <c r="B49" s="26"/>
      <c r="C49" s="10">
        <v>39448</v>
      </c>
      <c r="D49" s="10">
        <v>39448</v>
      </c>
      <c r="E49" s="10">
        <v>39448</v>
      </c>
      <c r="F49"/>
    </row>
    <row r="50" spans="1:6" ht="16.5" thickBot="1" thickTop="1">
      <c r="A50" s="14" t="s">
        <v>7</v>
      </c>
      <c r="B50" s="12">
        <v>220</v>
      </c>
      <c r="C50" s="15">
        <f aca="true" t="shared" si="12" ref="C50:C55">$C$56/$B$56*B50</f>
        <v>70.64220183486239</v>
      </c>
      <c r="D50" s="15">
        <f aca="true" t="shared" si="13" ref="D50:D55">$D$56/$B$56*B50</f>
        <v>20.18348623853211</v>
      </c>
      <c r="E50" s="15">
        <f aca="true" t="shared" si="14" ref="E50:E57">ROUND(C50,2)+ROUND(D50,2)</f>
        <v>90.82</v>
      </c>
      <c r="F50"/>
    </row>
    <row r="51" spans="1:6" ht="16.5" thickBot="1" thickTop="1">
      <c r="A51" s="14" t="s">
        <v>8</v>
      </c>
      <c r="B51" s="12">
        <v>201</v>
      </c>
      <c r="C51" s="15">
        <f t="shared" si="12"/>
        <v>64.54128440366974</v>
      </c>
      <c r="D51" s="15">
        <f t="shared" si="13"/>
        <v>18.440366972477065</v>
      </c>
      <c r="E51" s="15">
        <f t="shared" si="14"/>
        <v>82.98</v>
      </c>
      <c r="F51"/>
    </row>
    <row r="52" spans="1:6" ht="16.5" thickBot="1" thickTop="1">
      <c r="A52" s="14" t="s">
        <v>9</v>
      </c>
      <c r="B52" s="12">
        <v>174</v>
      </c>
      <c r="C52" s="15">
        <f t="shared" si="12"/>
        <v>55.87155963302752</v>
      </c>
      <c r="D52" s="15">
        <f t="shared" si="13"/>
        <v>15.963302752293579</v>
      </c>
      <c r="E52" s="15">
        <f t="shared" si="14"/>
        <v>71.83</v>
      </c>
      <c r="F52"/>
    </row>
    <row r="53" spans="1:6" ht="16.5" thickBot="1" thickTop="1">
      <c r="A53" s="22" t="s">
        <v>10</v>
      </c>
      <c r="B53" s="12">
        <v>140</v>
      </c>
      <c r="C53" s="15">
        <f t="shared" si="12"/>
        <v>44.95412844036697</v>
      </c>
      <c r="D53" s="15">
        <f t="shared" si="13"/>
        <v>12.844036697247708</v>
      </c>
      <c r="E53" s="15">
        <f t="shared" si="14"/>
        <v>57.790000000000006</v>
      </c>
      <c r="F53"/>
    </row>
    <row r="54" spans="1:6" ht="16.5" thickBot="1" thickTop="1">
      <c r="A54" s="23" t="s">
        <v>11</v>
      </c>
      <c r="B54" s="12">
        <v>128</v>
      </c>
      <c r="C54" s="15">
        <f t="shared" si="12"/>
        <v>41.10091743119266</v>
      </c>
      <c r="D54" s="15">
        <f t="shared" si="13"/>
        <v>11.743119266055047</v>
      </c>
      <c r="E54" s="15">
        <f>ROUND(C54,2)+ROUND(D54,2)</f>
        <v>52.84</v>
      </c>
      <c r="F54"/>
    </row>
    <row r="55" spans="1:6" ht="15.75" thickBot="1">
      <c r="A55" s="14" t="s">
        <v>12</v>
      </c>
      <c r="B55" s="12">
        <v>118</v>
      </c>
      <c r="C55" s="15">
        <f t="shared" si="12"/>
        <v>37.88990825688074</v>
      </c>
      <c r="D55" s="15">
        <f t="shared" si="13"/>
        <v>10.825688073394495</v>
      </c>
      <c r="E55" s="15">
        <f t="shared" si="14"/>
        <v>48.72</v>
      </c>
      <c r="F55"/>
    </row>
    <row r="56" spans="1:6" ht="16.5" thickBot="1" thickTop="1">
      <c r="A56" s="21" t="s">
        <v>13</v>
      </c>
      <c r="B56" s="12">
        <v>109</v>
      </c>
      <c r="C56" s="16">
        <v>35</v>
      </c>
      <c r="D56" s="16">
        <v>10</v>
      </c>
      <c r="E56" s="15">
        <f t="shared" si="14"/>
        <v>45</v>
      </c>
      <c r="F56"/>
    </row>
    <row r="57" spans="1:6" ht="16.5" thickBot="1" thickTop="1">
      <c r="A57" s="14" t="s">
        <v>14</v>
      </c>
      <c r="B57" s="12">
        <v>100</v>
      </c>
      <c r="C57" s="15">
        <f>$C$56/$B$56*B57</f>
        <v>32.11009174311927</v>
      </c>
      <c r="D57" s="15">
        <f>$D$56/$B$56*B57</f>
        <v>9.174311926605505</v>
      </c>
      <c r="E57" s="15">
        <f t="shared" si="14"/>
        <v>41.28</v>
      </c>
      <c r="F57"/>
    </row>
    <row r="58" ht="13.5" thickTop="1"/>
    <row r="60" ht="13.5" thickBot="1"/>
    <row r="61" spans="1:5" ht="15.75" thickTop="1">
      <c r="A61" s="27" t="s">
        <v>15</v>
      </c>
      <c r="B61" s="25" t="s">
        <v>1</v>
      </c>
      <c r="C61" s="9" t="s">
        <v>24</v>
      </c>
      <c r="D61" s="11" t="s">
        <v>29</v>
      </c>
      <c r="E61" s="9" t="s">
        <v>25</v>
      </c>
    </row>
    <row r="62" spans="1:5" ht="15.75" thickBot="1">
      <c r="A62" s="28"/>
      <c r="B62" s="26"/>
      <c r="C62" s="12" t="s">
        <v>17</v>
      </c>
      <c r="D62" s="12" t="s">
        <v>17</v>
      </c>
      <c r="E62" s="12" t="s">
        <v>17</v>
      </c>
    </row>
    <row r="63" spans="1:5" ht="16.5" thickBot="1" thickTop="1">
      <c r="A63" s="14" t="s">
        <v>7</v>
      </c>
      <c r="B63" s="12">
        <v>220</v>
      </c>
      <c r="C63" s="15">
        <f aca="true" t="shared" si="15" ref="C63:C68">$C$69/$B$69*B63</f>
        <v>60.550458715596335</v>
      </c>
      <c r="D63" s="15">
        <f aca="true" t="shared" si="16" ref="D63:D68">$D$69/$B$69*B63</f>
        <v>10.091743119266056</v>
      </c>
      <c r="E63" s="15">
        <f aca="true" t="shared" si="17" ref="E63:E70">ROUND(C63,2)+ROUND(D63,2)</f>
        <v>70.64</v>
      </c>
    </row>
    <row r="64" spans="1:5" ht="16.5" thickBot="1" thickTop="1">
      <c r="A64" s="14" t="s">
        <v>8</v>
      </c>
      <c r="B64" s="12">
        <v>201</v>
      </c>
      <c r="C64" s="15">
        <f t="shared" si="15"/>
        <v>55.321100917431195</v>
      </c>
      <c r="D64" s="15">
        <f t="shared" si="16"/>
        <v>9.220183486238533</v>
      </c>
      <c r="E64" s="15">
        <f t="shared" si="17"/>
        <v>64.54</v>
      </c>
    </row>
    <row r="65" spans="1:5" ht="16.5" thickBot="1" thickTop="1">
      <c r="A65" s="14" t="s">
        <v>9</v>
      </c>
      <c r="B65" s="12">
        <v>174</v>
      </c>
      <c r="C65" s="15">
        <f t="shared" si="15"/>
        <v>47.88990825688074</v>
      </c>
      <c r="D65" s="15">
        <f t="shared" si="16"/>
        <v>7.9816513761467895</v>
      </c>
      <c r="E65" s="15">
        <f t="shared" si="17"/>
        <v>55.870000000000005</v>
      </c>
    </row>
    <row r="66" spans="1:5" ht="16.5" thickBot="1" thickTop="1">
      <c r="A66" s="22" t="s">
        <v>10</v>
      </c>
      <c r="B66" s="12">
        <v>140</v>
      </c>
      <c r="C66" s="15">
        <f t="shared" si="15"/>
        <v>38.53211009174312</v>
      </c>
      <c r="D66" s="15">
        <f t="shared" si="16"/>
        <v>6.422018348623854</v>
      </c>
      <c r="E66" s="15">
        <f t="shared" si="17"/>
        <v>44.95</v>
      </c>
    </row>
    <row r="67" spans="1:5" ht="16.5" thickBot="1" thickTop="1">
      <c r="A67" s="23" t="s">
        <v>11</v>
      </c>
      <c r="B67" s="12">
        <v>128</v>
      </c>
      <c r="C67" s="15">
        <f t="shared" si="15"/>
        <v>35.22935779816514</v>
      </c>
      <c r="D67" s="15">
        <f t="shared" si="16"/>
        <v>5.871559633027523</v>
      </c>
      <c r="E67" s="15">
        <f>ROUND(C67,2)+ROUND(D67,2)</f>
        <v>41.099999999999994</v>
      </c>
    </row>
    <row r="68" spans="1:5" ht="15.75" thickBot="1">
      <c r="A68" s="22" t="s">
        <v>12</v>
      </c>
      <c r="B68" s="12">
        <v>118</v>
      </c>
      <c r="C68" s="15">
        <f t="shared" si="15"/>
        <v>32.477064220183486</v>
      </c>
      <c r="D68" s="15">
        <f t="shared" si="16"/>
        <v>5.412844036697248</v>
      </c>
      <c r="E68" s="15">
        <f t="shared" si="17"/>
        <v>37.89</v>
      </c>
    </row>
    <row r="69" spans="1:5" ht="16.5" thickBot="1" thickTop="1">
      <c r="A69" s="24" t="s">
        <v>13</v>
      </c>
      <c r="B69" s="12">
        <v>109</v>
      </c>
      <c r="C69" s="16">
        <v>30</v>
      </c>
      <c r="D69" s="16">
        <v>5</v>
      </c>
      <c r="E69" s="15">
        <f t="shared" si="17"/>
        <v>35</v>
      </c>
    </row>
    <row r="70" spans="1:5" ht="15.75" thickBot="1">
      <c r="A70" s="14" t="s">
        <v>14</v>
      </c>
      <c r="B70" s="12">
        <v>100</v>
      </c>
      <c r="C70" s="15">
        <f>$C$69/$B$69*B70</f>
        <v>27.522935779816514</v>
      </c>
      <c r="D70" s="15">
        <f>$D$69/$B$69*B70</f>
        <v>4.587155963302752</v>
      </c>
      <c r="E70" s="15">
        <f t="shared" si="17"/>
        <v>32.11</v>
      </c>
    </row>
    <row r="71" ht="13.5" thickTop="1"/>
    <row r="73" ht="13.5" thickBot="1"/>
    <row r="74" spans="1:8" ht="15.75" thickTop="1">
      <c r="A74" s="27" t="s">
        <v>15</v>
      </c>
      <c r="B74" s="25" t="s">
        <v>1</v>
      </c>
      <c r="C74" s="9" t="s">
        <v>24</v>
      </c>
      <c r="D74" s="11" t="s">
        <v>29</v>
      </c>
      <c r="E74" s="9" t="s">
        <v>25</v>
      </c>
      <c r="F74" s="25" t="s">
        <v>19</v>
      </c>
      <c r="G74" s="25" t="s">
        <v>30</v>
      </c>
      <c r="H74" s="25" t="s">
        <v>26</v>
      </c>
    </row>
    <row r="75" spans="1:8" ht="15.75" thickBot="1">
      <c r="A75" s="28"/>
      <c r="B75" s="26"/>
      <c r="C75" s="13" t="s">
        <v>18</v>
      </c>
      <c r="D75" s="13" t="s">
        <v>18</v>
      </c>
      <c r="E75" s="13" t="s">
        <v>18</v>
      </c>
      <c r="F75" s="26"/>
      <c r="G75" s="26"/>
      <c r="H75" s="26"/>
    </row>
    <row r="76" spans="1:8" ht="16.5" thickBot="1" thickTop="1">
      <c r="A76" s="14" t="s">
        <v>7</v>
      </c>
      <c r="B76" s="12">
        <v>220</v>
      </c>
      <c r="C76" s="15">
        <f aca="true" t="shared" si="18" ref="C76:C81">$C$82/$B$82*B76</f>
        <v>60.550458715596335</v>
      </c>
      <c r="D76" s="15">
        <f aca="true" t="shared" si="19" ref="D76:D81">$D$82/$B$82*B76</f>
        <v>10.091743119266056</v>
      </c>
      <c r="E76" s="15">
        <f aca="true" t="shared" si="20" ref="E76:E82">ROUND(C76,2)+ROUND(D76,2)</f>
        <v>70.64</v>
      </c>
      <c r="F76" s="15">
        <f aca="true" t="shared" si="21" ref="F76:F83">ROUND(C76,2)*2+ROUND(C50,2)</f>
        <v>191.74</v>
      </c>
      <c r="G76" s="15">
        <v>40.37</v>
      </c>
      <c r="H76" s="15">
        <f aca="true" t="shared" si="22" ref="H76:H82">G76+F76</f>
        <v>232.11</v>
      </c>
    </row>
    <row r="77" spans="1:8" ht="16.5" thickBot="1" thickTop="1">
      <c r="A77" s="14" t="s">
        <v>8</v>
      </c>
      <c r="B77" s="12">
        <v>201</v>
      </c>
      <c r="C77" s="15">
        <f t="shared" si="18"/>
        <v>55.321100917431195</v>
      </c>
      <c r="D77" s="15">
        <f t="shared" si="19"/>
        <v>9.220183486238533</v>
      </c>
      <c r="E77" s="15">
        <f t="shared" si="20"/>
        <v>64.54</v>
      </c>
      <c r="F77" s="15">
        <f t="shared" si="21"/>
        <v>175.18</v>
      </c>
      <c r="G77" s="15">
        <f>ROUND(D77,2)*2+ROUND(D51,2)</f>
        <v>36.88</v>
      </c>
      <c r="H77" s="15">
        <f t="shared" si="22"/>
        <v>212.06</v>
      </c>
    </row>
    <row r="78" spans="1:8" ht="16.5" thickBot="1" thickTop="1">
      <c r="A78" s="14" t="s">
        <v>9</v>
      </c>
      <c r="B78" s="12">
        <v>174</v>
      </c>
      <c r="C78" s="15">
        <f t="shared" si="18"/>
        <v>47.88990825688074</v>
      </c>
      <c r="D78" s="15">
        <f t="shared" si="19"/>
        <v>7.9816513761467895</v>
      </c>
      <c r="E78" s="15">
        <f t="shared" si="20"/>
        <v>55.870000000000005</v>
      </c>
      <c r="F78" s="15">
        <f t="shared" si="21"/>
        <v>151.65</v>
      </c>
      <c r="G78" s="15">
        <v>31.93</v>
      </c>
      <c r="H78" s="15">
        <f t="shared" si="22"/>
        <v>183.58</v>
      </c>
    </row>
    <row r="79" spans="1:8" ht="16.5" thickBot="1" thickTop="1">
      <c r="A79" s="22" t="s">
        <v>10</v>
      </c>
      <c r="B79" s="12">
        <v>140</v>
      </c>
      <c r="C79" s="15">
        <f t="shared" si="18"/>
        <v>38.53211009174312</v>
      </c>
      <c r="D79" s="15">
        <f t="shared" si="19"/>
        <v>6.422018348623854</v>
      </c>
      <c r="E79" s="15">
        <f t="shared" si="20"/>
        <v>44.95</v>
      </c>
      <c r="F79" s="15">
        <f t="shared" si="21"/>
        <v>122.01</v>
      </c>
      <c r="G79" s="15">
        <v>25.69</v>
      </c>
      <c r="H79" s="15">
        <f t="shared" si="22"/>
        <v>147.70000000000002</v>
      </c>
    </row>
    <row r="80" spans="1:8" ht="16.5" thickBot="1" thickTop="1">
      <c r="A80" s="23" t="s">
        <v>11</v>
      </c>
      <c r="B80" s="12">
        <v>128</v>
      </c>
      <c r="C80" s="15">
        <f t="shared" si="18"/>
        <v>35.22935779816514</v>
      </c>
      <c r="D80" s="15">
        <f t="shared" si="19"/>
        <v>5.871559633027523</v>
      </c>
      <c r="E80" s="15">
        <f>ROUND(C80,2)+ROUND(D80,2)</f>
        <v>41.099999999999994</v>
      </c>
      <c r="F80" s="15">
        <f t="shared" si="21"/>
        <v>111.56</v>
      </c>
      <c r="G80" s="15">
        <v>23.49</v>
      </c>
      <c r="H80" s="15">
        <f>G80+F80</f>
        <v>135.05</v>
      </c>
    </row>
    <row r="81" spans="1:8" ht="15.75" thickBot="1">
      <c r="A81" s="14" t="s">
        <v>12</v>
      </c>
      <c r="B81" s="12">
        <v>118</v>
      </c>
      <c r="C81" s="15">
        <f t="shared" si="18"/>
        <v>32.477064220183486</v>
      </c>
      <c r="D81" s="15">
        <f t="shared" si="19"/>
        <v>5.412844036697248</v>
      </c>
      <c r="E81" s="15">
        <f t="shared" si="20"/>
        <v>37.89</v>
      </c>
      <c r="F81" s="15">
        <f t="shared" si="21"/>
        <v>102.85</v>
      </c>
      <c r="G81" s="15">
        <f>ROUND(D81,2)*2+ROUND(D55,2)</f>
        <v>21.65</v>
      </c>
      <c r="H81" s="15">
        <f t="shared" si="22"/>
        <v>124.5</v>
      </c>
    </row>
    <row r="82" spans="1:8" ht="16.5" thickBot="1" thickTop="1">
      <c r="A82" s="19" t="s">
        <v>13</v>
      </c>
      <c r="B82" s="12">
        <v>109</v>
      </c>
      <c r="C82" s="16">
        <v>30</v>
      </c>
      <c r="D82" s="16">
        <v>5</v>
      </c>
      <c r="E82" s="15">
        <f t="shared" si="20"/>
        <v>35</v>
      </c>
      <c r="F82" s="15">
        <f t="shared" si="21"/>
        <v>95</v>
      </c>
      <c r="G82" s="15">
        <f>ROUND(D82,2)*2+ROUND(D56,2)</f>
        <v>20</v>
      </c>
      <c r="H82" s="15">
        <f t="shared" si="22"/>
        <v>115</v>
      </c>
    </row>
    <row r="83" spans="1:8" ht="16.5" thickBot="1" thickTop="1">
      <c r="A83" s="14" t="s">
        <v>14</v>
      </c>
      <c r="B83" s="12">
        <v>100</v>
      </c>
      <c r="C83" s="15">
        <f>$C$82/$B$82*B83</f>
        <v>27.522935779816514</v>
      </c>
      <c r="D83" s="15">
        <f>$D$82/$B$82*B83</f>
        <v>4.587155963302752</v>
      </c>
      <c r="E83" s="15">
        <f>ROUND(C83,2)+ROUND(D83,2)</f>
        <v>32.11</v>
      </c>
      <c r="F83" s="15">
        <f t="shared" si="21"/>
        <v>87.15</v>
      </c>
      <c r="G83" s="15">
        <f>ROUND(D83,2)*2+ROUND(D57,2)</f>
        <v>18.35</v>
      </c>
      <c r="H83" s="15">
        <f>G83+F83</f>
        <v>105.5</v>
      </c>
    </row>
    <row r="84" ht="13.5" thickTop="1"/>
    <row r="88" spans="4:5" ht="12.75">
      <c r="D88" s="18" t="s">
        <v>2</v>
      </c>
      <c r="E88" s="18" t="s">
        <v>3</v>
      </c>
    </row>
    <row r="89" spans="4:5" ht="12.75">
      <c r="D89" s="18" t="s">
        <v>27</v>
      </c>
      <c r="E89" s="18" t="s">
        <v>4</v>
      </c>
    </row>
    <row r="90" spans="3:5" ht="18">
      <c r="C90" s="5" t="s">
        <v>7</v>
      </c>
      <c r="D90" s="17">
        <v>997.48</v>
      </c>
      <c r="E90" s="17">
        <v>532.06</v>
      </c>
    </row>
    <row r="91" spans="3:5" ht="18">
      <c r="C91" s="5" t="s">
        <v>8</v>
      </c>
      <c r="D91" s="17">
        <v>911.34</v>
      </c>
      <c r="E91" s="17">
        <v>532.06</v>
      </c>
    </row>
    <row r="92" spans="3:5" ht="18">
      <c r="C92" s="5" t="s">
        <v>9</v>
      </c>
      <c r="D92" s="17">
        <v>788.91</v>
      </c>
      <c r="E92" s="17">
        <v>524.77</v>
      </c>
    </row>
    <row r="93" spans="3:5" ht="18">
      <c r="C93" s="5" t="s">
        <v>10</v>
      </c>
      <c r="D93" s="17">
        <v>634.77</v>
      </c>
      <c r="E93" s="17">
        <v>518.53</v>
      </c>
    </row>
    <row r="94" spans="3:5" ht="18">
      <c r="C94" s="20" t="s">
        <v>11</v>
      </c>
      <c r="D94" s="17">
        <v>580.35</v>
      </c>
      <c r="E94" s="17">
        <v>517.5</v>
      </c>
    </row>
    <row r="95" spans="3:5" ht="18">
      <c r="C95" s="5" t="s">
        <v>12</v>
      </c>
      <c r="D95" s="17">
        <v>535.01</v>
      </c>
      <c r="E95" s="17">
        <v>515.42</v>
      </c>
    </row>
    <row r="96" spans="3:5" ht="18">
      <c r="C96" s="21" t="s">
        <v>13</v>
      </c>
      <c r="D96" s="17">
        <v>494.21</v>
      </c>
      <c r="E96" s="17">
        <v>513.96</v>
      </c>
    </row>
    <row r="97" spans="3:5" ht="18">
      <c r="C97" s="5" t="s">
        <v>14</v>
      </c>
      <c r="D97" s="17">
        <v>453.41</v>
      </c>
      <c r="E97" s="17">
        <v>512.71</v>
      </c>
    </row>
    <row r="114" spans="2:8" ht="15.75" thickBot="1">
      <c r="B114" s="12">
        <v>125</v>
      </c>
      <c r="C114" s="15">
        <f>$C$82/$B$82*B114</f>
        <v>34.403669724770644</v>
      </c>
      <c r="D114" s="15">
        <f>$D$82/$B$82*B114</f>
        <v>5.73394495412844</v>
      </c>
      <c r="E114" s="15">
        <f>ROUND(C114,2)+ROUND(D114,2)</f>
        <v>40.129999999999995</v>
      </c>
      <c r="F114" s="15">
        <f>ROUND(C114,2)*2+ROUND(C55,2)</f>
        <v>106.69</v>
      </c>
      <c r="G114" s="15">
        <f>ROUND(D114,2)*2+ROUND(D55,2)</f>
        <v>22.29</v>
      </c>
      <c r="H114" s="15">
        <f>G114+F114</f>
        <v>128.98</v>
      </c>
    </row>
    <row r="115" ht="13.5" thickTop="1"/>
    <row r="129" spans="2:5" ht="15.75" thickBot="1">
      <c r="B129" s="12">
        <v>115</v>
      </c>
      <c r="C129" s="15">
        <f>$C$69/$B$69*B129</f>
        <v>31.651376146788994</v>
      </c>
      <c r="D129" s="15">
        <f>$D$69/$B$69*B129</f>
        <v>5.275229357798166</v>
      </c>
      <c r="E129" s="15">
        <f>ROUND(C129,2)+ROUND(D129,2)</f>
        <v>36.93</v>
      </c>
    </row>
    <row r="130" spans="2:8" ht="16.5" thickBot="1" thickTop="1">
      <c r="B130" s="12">
        <v>115</v>
      </c>
      <c r="C130" s="15">
        <f>$C$82/$B$82*B130</f>
        <v>31.651376146788994</v>
      </c>
      <c r="D130" s="15">
        <f>$D$82/$B$82*B130</f>
        <v>5.275229357798166</v>
      </c>
      <c r="E130" s="15">
        <f>ROUND(C130,2)+ROUND(D130,2)</f>
        <v>36.93</v>
      </c>
      <c r="F130" s="15" t="e">
        <f>ROUND(C130,2)*2+ROUND(#REF!,2)</f>
        <v>#REF!</v>
      </c>
      <c r="G130" s="15" t="e">
        <f>ROUND(D130,2)*2+ROUND(#REF!,2)</f>
        <v>#REF!</v>
      </c>
      <c r="H130" s="15" t="e">
        <f>G130+F130</f>
        <v>#REF!</v>
      </c>
    </row>
    <row r="131" ht="13.5" thickTop="1"/>
  </sheetData>
  <mergeCells count="24">
    <mergeCell ref="A1:A2"/>
    <mergeCell ref="B1:B2"/>
    <mergeCell ref="C1:C2"/>
    <mergeCell ref="A31:A32"/>
    <mergeCell ref="B31:B32"/>
    <mergeCell ref="C31:C32"/>
    <mergeCell ref="B16:B17"/>
    <mergeCell ref="C16:C17"/>
    <mergeCell ref="A16:A17"/>
    <mergeCell ref="G16:G17"/>
    <mergeCell ref="A48:A49"/>
    <mergeCell ref="B48:B49"/>
    <mergeCell ref="G31:G32"/>
    <mergeCell ref="H1:H2"/>
    <mergeCell ref="H16:H17"/>
    <mergeCell ref="H31:H32"/>
    <mergeCell ref="G1:G2"/>
    <mergeCell ref="F74:F75"/>
    <mergeCell ref="G74:G75"/>
    <mergeCell ref="H74:H75"/>
    <mergeCell ref="A61:A62"/>
    <mergeCell ref="B61:B62"/>
    <mergeCell ref="A74:A75"/>
    <mergeCell ref="B74:B75"/>
  </mergeCells>
  <printOptions/>
  <pageMargins left="0.49" right="0.25" top="0.58" bottom="0.37" header="0.36" footer="0.23"/>
  <pageSetup horizontalDpi="1200" verticalDpi="1200" orientation="portrait" paperSize="9" scale="8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Pirulli</dc:creator>
  <cp:keywords/>
  <dc:description/>
  <cp:lastModifiedBy>Antonella Spinelli</cp:lastModifiedBy>
  <cp:lastPrinted>2007-12-05T10:29:49Z</cp:lastPrinted>
  <dcterms:created xsi:type="dcterms:W3CDTF">2003-06-30T10:29:51Z</dcterms:created>
  <dcterms:modified xsi:type="dcterms:W3CDTF">2007-12-21T10:20:21Z</dcterms:modified>
  <cp:category/>
  <cp:version/>
  <cp:contentType/>
  <cp:contentStatus/>
</cp:coreProperties>
</file>